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ocuments\Excell\"/>
    </mc:Choice>
  </mc:AlternateContent>
  <bookViews>
    <workbookView xWindow="0" yWindow="0" windowWidth="20490" windowHeight="736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" l="1"/>
  <c r="E49" i="1" l="1"/>
  <c r="C33" i="1" l="1"/>
  <c r="F33" i="1" s="1"/>
  <c r="C36" i="1"/>
  <c r="F36" i="1" s="1"/>
  <c r="C35" i="1"/>
  <c r="F35" i="1" s="1"/>
  <c r="C34" i="1"/>
  <c r="F34" i="1" s="1"/>
  <c r="E72" i="1"/>
  <c r="E68" i="1"/>
  <c r="D37" i="1"/>
  <c r="C45" i="1" s="1"/>
  <c r="F37" i="1" l="1"/>
  <c r="F39" i="1" s="1"/>
  <c r="F106" i="1"/>
  <c r="F109" i="1" s="1"/>
  <c r="F98" i="1"/>
  <c r="E53" i="1"/>
  <c r="C49" i="1" l="1"/>
  <c r="F83" i="1"/>
  <c r="G36" i="1"/>
  <c r="G35" i="1"/>
  <c r="G34" i="1"/>
  <c r="G33" i="1"/>
  <c r="E37" i="1"/>
  <c r="C63" i="1" l="1"/>
  <c r="F63" i="1" s="1"/>
  <c r="F45" i="1"/>
  <c r="G37" i="1"/>
  <c r="F49" i="1" l="1"/>
  <c r="F40" i="1"/>
  <c r="C53" i="1"/>
  <c r="F53" i="1" s="1"/>
  <c r="F58" i="1" l="1"/>
  <c r="C72" i="1"/>
  <c r="F72" i="1" s="1"/>
  <c r="C68" i="1"/>
  <c r="F68" i="1" s="1"/>
  <c r="F87" i="1" l="1"/>
  <c r="D116" i="1" s="1"/>
  <c r="F82" i="1"/>
  <c r="F84" i="1" s="1"/>
  <c r="A116" i="1" s="1"/>
  <c r="F77" i="1"/>
  <c r="F93" i="1" s="1"/>
  <c r="A123" i="1" s="1"/>
</calcChain>
</file>

<file path=xl/sharedStrings.xml><?xml version="1.0" encoding="utf-8"?>
<sst xmlns="http://schemas.openxmlformats.org/spreadsheetml/2006/main" count="141" uniqueCount="98">
  <si>
    <t>Revenue</t>
  </si>
  <si>
    <t>Tikt Price A</t>
  </si>
  <si>
    <t>Tikt Price B</t>
  </si>
  <si>
    <t xml:space="preserve">Full Non- Discounted Ticket Price </t>
  </si>
  <si>
    <t>Number of Seats to which Ticket Price Applies per Performance</t>
  </si>
  <si>
    <t>Ticket Types</t>
  </si>
  <si>
    <t>x</t>
  </si>
  <si>
    <r>
      <t xml:space="preserve">Entertainment Tax </t>
    </r>
    <r>
      <rPr>
        <sz val="11"/>
        <color theme="1"/>
        <rFont val="Calibri"/>
        <family val="2"/>
        <scheme val="minor"/>
      </rPr>
      <t>(if applicable) of</t>
    </r>
  </si>
  <si>
    <t>Tikt Price C</t>
  </si>
  <si>
    <t>Tikt Price D</t>
  </si>
  <si>
    <t>CIF Surcharge</t>
  </si>
  <si>
    <r>
      <t xml:space="preserve"> Capital Improvement Fund </t>
    </r>
    <r>
      <rPr>
        <sz val="11"/>
        <color theme="1"/>
        <rFont val="Calibri"/>
        <family val="2"/>
        <scheme val="minor"/>
      </rPr>
      <t>(CIF) surcharges as approved by Equity (attach copy of written approval)</t>
    </r>
  </si>
  <si>
    <t>Gross Total Above</t>
  </si>
  <si>
    <t>Entertainment Tax</t>
  </si>
  <si>
    <t>Goods and Services Tax (GST/HST)</t>
  </si>
  <si>
    <t>(1 x Tax)</t>
  </si>
  <si>
    <t>Subtract the three amounts above (if applicable) from the Gross Total:</t>
  </si>
  <si>
    <t>Box Office Potential:</t>
  </si>
  <si>
    <t>METHOD A</t>
  </si>
  <si>
    <t>Does the Theatre offer a discount for seniors and students?</t>
  </si>
  <si>
    <t>YES</t>
  </si>
  <si>
    <r>
      <rPr>
        <b/>
        <sz val="11"/>
        <color theme="1"/>
        <rFont val="Calibri"/>
        <family val="2"/>
        <scheme val="minor"/>
      </rPr>
      <t>State box office potential</t>
    </r>
    <r>
      <rPr>
        <sz val="11"/>
        <color theme="1"/>
        <rFont val="Calibri"/>
        <family val="2"/>
        <scheme val="minor"/>
      </rPr>
      <t xml:space="preserve"> (from the front page)</t>
    </r>
  </si>
  <si>
    <t xml:space="preserve">Less: 10% of gross weekly box office potential </t>
  </si>
  <si>
    <t>Box Office potential</t>
  </si>
  <si>
    <t>NO</t>
  </si>
  <si>
    <t xml:space="preserve">State box office potential (from the front page) </t>
  </si>
  <si>
    <r>
      <rPr>
        <b/>
        <sz val="11"/>
        <color theme="1"/>
        <rFont val="Calibri"/>
        <family val="2"/>
        <scheme val="minor"/>
      </rPr>
      <t xml:space="preserve">State Box Office Potential </t>
    </r>
    <r>
      <rPr>
        <sz val="11"/>
        <color theme="1"/>
        <rFont val="Calibri"/>
        <family val="2"/>
        <scheme val="minor"/>
      </rPr>
      <t>(from the front page)</t>
    </r>
  </si>
  <si>
    <r>
      <rPr>
        <b/>
        <sz val="11"/>
        <color theme="1"/>
        <rFont val="Calibri"/>
        <family val="2"/>
        <scheme val="minor"/>
      </rPr>
      <t>Subtract Subscription Discount</t>
    </r>
    <r>
      <rPr>
        <sz val="11"/>
        <color theme="1"/>
        <rFont val="Calibri"/>
        <family val="2"/>
        <scheme val="minor"/>
      </rPr>
      <t xml:space="preserve"> (if applicable):</t>
    </r>
  </si>
  <si>
    <t>Total Subscription Revenue from last comparable series (Please attach detailed box office statements.)</t>
  </si>
  <si>
    <t>Total Subscription Revenue</t>
  </si>
  <si>
    <r>
      <rPr>
        <b/>
        <sz val="11"/>
        <color theme="1"/>
        <rFont val="Calibri"/>
        <family val="2"/>
        <scheme val="minor"/>
      </rPr>
      <t>NET BOX OFFICE POTENTIAL</t>
    </r>
    <r>
      <rPr>
        <sz val="11"/>
        <color theme="1"/>
        <rFont val="Calibri"/>
        <family val="2"/>
        <scheme val="minor"/>
      </rPr>
      <t xml:space="preserve"> (if applicable)</t>
    </r>
  </si>
  <si>
    <r>
      <t xml:space="preserve">Divide </t>
    </r>
    <r>
      <rPr>
        <b/>
        <sz val="11"/>
        <color theme="1"/>
        <rFont val="Calibri"/>
        <family val="2"/>
        <scheme val="minor"/>
      </rPr>
      <t>by Number of Performance Weeks:</t>
    </r>
  </si>
  <si>
    <t>How many weeks with 5 or more performances?</t>
  </si>
  <si>
    <t xml:space="preserve">For weeks not included above, how many other performances? </t>
  </si>
  <si>
    <t>+</t>
  </si>
  <si>
    <t>1/8</t>
  </si>
  <si>
    <t>SERIES BOX OFFICE POTENTIAL</t>
  </si>
  <si>
    <t>Establishing Company Category</t>
  </si>
  <si>
    <t>Method A</t>
  </si>
  <si>
    <t>State Box Office Potential (from above)</t>
  </si>
  <si>
    <t>With discount for seniors and students</t>
  </si>
  <si>
    <t xml:space="preserve">or </t>
  </si>
  <si>
    <t>Without discount for seniors and students</t>
  </si>
  <si>
    <t>Method B</t>
  </si>
  <si>
    <t xml:space="preserve"> State Series Box Office Potential (from above)</t>
  </si>
  <si>
    <t>Go to establishment of company category</t>
  </si>
  <si>
    <t>CAEA Company Category Calculations</t>
  </si>
  <si>
    <t>No. of Performances per week to which Price/Seat Applies</t>
  </si>
  <si>
    <t>Method A Gross Total</t>
  </si>
  <si>
    <t>Method B Gross Total</t>
  </si>
  <si>
    <t>No. of Performances in Series to which Price/ Seat Applies</t>
  </si>
  <si>
    <t>Theatre:</t>
  </si>
  <si>
    <t>Contact Person:</t>
  </si>
  <si>
    <t>Title:</t>
  </si>
  <si>
    <t>Production/Season:</t>
  </si>
  <si>
    <t>Venue:</t>
  </si>
  <si>
    <t>No. of Seats:</t>
  </si>
  <si>
    <t>Starting Date:</t>
  </si>
  <si>
    <t>Closing Date:</t>
  </si>
  <si>
    <t xml:space="preserve">Is this for a single production that is not part of a series? </t>
  </si>
  <si>
    <t xml:space="preserve">Is this for a series of productions (i.e. season) that has consistent ticket prices? </t>
  </si>
  <si>
    <t xml:space="preserve">Does the Theatre offer: </t>
  </si>
  <si>
    <t>a production outside the series?</t>
  </si>
  <si>
    <t>Please contact Equity for clarification of calculation.</t>
  </si>
  <si>
    <t xml:space="preserve">at least one production is at a different venue?  </t>
  </si>
  <si>
    <t>at least one production has different ticket prices?</t>
  </si>
  <si>
    <t>FULL TICKET PRICE BREAKDOWN</t>
  </si>
  <si>
    <t>If a full breakdown cannot be expressed below, please supply a computer-generated breakdown.</t>
  </si>
  <si>
    <r>
      <t>·</t>
    </r>
    <r>
      <rPr>
        <sz val="10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  <scheme val="minor"/>
      </rPr>
      <t>Calculate the full value of all seats in each ticket price category.</t>
    </r>
  </si>
  <si>
    <r>
      <t>·</t>
    </r>
    <r>
      <rPr>
        <sz val="10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  <scheme val="minor"/>
      </rPr>
      <t>Include GST/HST, surcharges and entertainment taxes.</t>
    </r>
  </si>
  <si>
    <r>
      <t>·</t>
    </r>
    <r>
      <rPr>
        <sz val="10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  <scheme val="minor"/>
      </rPr>
      <t>If the Theatre offers one Pay What You Can (PWYC) performance per week, the value of each seat for that performance is $10.00.</t>
    </r>
  </si>
  <si>
    <r>
      <t>·</t>
    </r>
    <r>
      <rPr>
        <sz val="10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  <scheme val="minor"/>
      </rPr>
      <t>Article 55:00 productions which do not contain a touring element may use student ticket prices for performances beginning before 4:30 p.m. For performances beginning after 4:30 p.m., the calculation will be based on half the available seats at the full adult non-discounted ticket price, and the remaining half of the available seats at the children’s or student ticket price.</t>
    </r>
  </si>
  <si>
    <r>
      <t>·</t>
    </r>
    <r>
      <rPr>
        <sz val="10"/>
        <color theme="1"/>
        <rFont val="Times New Roman"/>
        <family val="1"/>
      </rPr>
      <t xml:space="preserve">         </t>
    </r>
    <r>
      <rPr>
        <b/>
        <sz val="10"/>
        <color theme="1"/>
        <rFont val="Calibri"/>
        <family val="2"/>
        <scheme val="minor"/>
      </rPr>
      <t>For Method A, select a week with the maximum number of performances.</t>
    </r>
  </si>
  <si>
    <t>Calculations</t>
  </si>
  <si>
    <t>METHOD B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</si>
  <si>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</si>
  <si>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</si>
  <si>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</si>
  <si>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</si>
  <si>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</si>
  <si>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</si>
  <si>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</si>
  <si>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 </t>
  </si>
  <si>
    <r>
      <t xml:space="preserve"> Please use </t>
    </r>
    <r>
      <rPr>
        <b/>
        <sz val="10"/>
        <color theme="1"/>
        <rFont val="Calibri"/>
        <family val="2"/>
        <scheme val="minor"/>
      </rPr>
      <t>Method A</t>
    </r>
    <r>
      <rPr>
        <sz val="10"/>
        <color theme="1"/>
        <rFont val="Calibri"/>
        <family val="2"/>
        <scheme val="minor"/>
      </rPr>
      <t xml:space="preserve"> below.</t>
    </r>
  </si>
  <si>
    <r>
      <t xml:space="preserve">Please use </t>
    </r>
    <r>
      <rPr>
        <b/>
        <sz val="10"/>
        <color theme="1"/>
        <rFont val="Calibri"/>
        <family val="2"/>
        <scheme val="minor"/>
      </rPr>
      <t>Method B</t>
    </r>
    <r>
      <rPr>
        <sz val="10"/>
        <color theme="1"/>
        <rFont val="Calibri"/>
        <family val="2"/>
        <scheme val="minor"/>
      </rPr>
      <t xml:space="preserve"> below.</t>
    </r>
  </si>
  <si>
    <t>Day / Month / Year</t>
  </si>
  <si>
    <t>Created by Jack Paterson</t>
  </si>
  <si>
    <t>www.JackPatersonTheatre.com</t>
  </si>
  <si>
    <t>Total tickets per week (Method A)</t>
  </si>
  <si>
    <t>Total tickets per series (Method B)</t>
  </si>
  <si>
    <t>Password: CAEA</t>
  </si>
  <si>
    <t>2015 - 2016</t>
  </si>
  <si>
    <t>2016-2017</t>
  </si>
  <si>
    <r>
      <rPr>
        <b/>
        <sz val="10"/>
        <color theme="1"/>
        <rFont val="Calibri"/>
        <family val="2"/>
        <scheme val="minor"/>
      </rPr>
      <t xml:space="preserve">Capital Improvement Fund </t>
    </r>
    <r>
      <rPr>
        <sz val="10"/>
        <color theme="1"/>
        <rFont val="Calibri"/>
        <family val="2"/>
        <scheme val="minor"/>
      </rPr>
      <t>(CIF) surcharges as approved by Equity (attach copy of written approval)</t>
    </r>
  </si>
  <si>
    <t>CTA Minimum Fees and Other Monetary Amounts 2015-2018</t>
  </si>
  <si>
    <t>15:00 COMPANY CATEGORIES</t>
  </si>
  <si>
    <t>15:01 Company Category Calculation</t>
  </si>
  <si>
    <t>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</si>
</sst>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i/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44" fontId="2" fillId="2" borderId="3" xfId="1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4" fontId="3" fillId="2" borderId="0" xfId="1" applyFont="1" applyFill="1"/>
    <xf numFmtId="0" fontId="4" fillId="0" borderId="0" xfId="0" applyFont="1"/>
    <xf numFmtId="0" fontId="3" fillId="0" borderId="2" xfId="0" applyFont="1" applyFill="1" applyBorder="1" applyAlignment="1">
      <alignment horizontal="center"/>
    </xf>
    <xf numFmtId="0" fontId="2" fillId="2" borderId="4" xfId="0" applyFont="1" applyFill="1" applyBorder="1"/>
    <xf numFmtId="44" fontId="2" fillId="2" borderId="5" xfId="1" applyFont="1" applyFill="1" applyBorder="1"/>
    <xf numFmtId="44" fontId="2" fillId="2" borderId="6" xfId="1" applyFont="1" applyFill="1" applyBorder="1"/>
    <xf numFmtId="0" fontId="2" fillId="0" borderId="7" xfId="0" applyFont="1" applyFill="1" applyBorder="1"/>
    <xf numFmtId="44" fontId="2" fillId="0" borderId="8" xfId="1" applyFont="1" applyFill="1" applyBorder="1"/>
    <xf numFmtId="0" fontId="2" fillId="2" borderId="7" xfId="0" applyFont="1" applyFill="1" applyBorder="1"/>
    <xf numFmtId="44" fontId="2" fillId="2" borderId="8" xfId="1" applyFont="1" applyFill="1" applyBorder="1"/>
    <xf numFmtId="0" fontId="2" fillId="0" borderId="9" xfId="0" applyFont="1" applyFill="1" applyBorder="1"/>
    <xf numFmtId="44" fontId="2" fillId="0" borderId="11" xfId="1" applyFont="1" applyFill="1" applyBorder="1"/>
    <xf numFmtId="0" fontId="2" fillId="2" borderId="0" xfId="1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9" fontId="2" fillId="0" borderId="0" xfId="2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44" fontId="2" fillId="0" borderId="0" xfId="1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1" xfId="0" applyFill="1" applyBorder="1"/>
    <xf numFmtId="44" fontId="0" fillId="0" borderId="1" xfId="1" applyFont="1" applyFill="1" applyBorder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44" fontId="0" fillId="0" borderId="15" xfId="0" applyNumberFormat="1" applyBorder="1"/>
    <xf numFmtId="44" fontId="4" fillId="0" borderId="15" xfId="0" applyNumberFormat="1" applyFont="1" applyBorder="1"/>
    <xf numFmtId="0" fontId="0" fillId="0" borderId="16" xfId="0" applyBorder="1"/>
    <xf numFmtId="0" fontId="0" fillId="0" borderId="2" xfId="0" applyBorder="1"/>
    <xf numFmtId="0" fontId="0" fillId="0" borderId="17" xfId="0" applyBorder="1" applyAlignment="1">
      <alignment horizontal="right"/>
    </xf>
    <xf numFmtId="0" fontId="0" fillId="0" borderId="18" xfId="0" applyBorder="1"/>
    <xf numFmtId="0" fontId="4" fillId="0" borderId="19" xfId="0" applyFont="1" applyBorder="1" applyAlignment="1">
      <alignment horizontal="right"/>
    </xf>
    <xf numFmtId="0" fontId="0" fillId="0" borderId="21" xfId="0" applyBorder="1"/>
    <xf numFmtId="0" fontId="6" fillId="0" borderId="20" xfId="0" applyFont="1" applyFill="1" applyBorder="1" applyAlignment="1">
      <alignment vertical="top" wrapText="1"/>
    </xf>
    <xf numFmtId="44" fontId="0" fillId="0" borderId="3" xfId="1" applyFont="1" applyBorder="1"/>
    <xf numFmtId="9" fontId="0" fillId="0" borderId="0" xfId="2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3" xfId="1" applyNumberFormat="1" applyFont="1" applyBorder="1"/>
    <xf numFmtId="0" fontId="0" fillId="2" borderId="0" xfId="0" applyFill="1"/>
    <xf numFmtId="0" fontId="4" fillId="2" borderId="0" xfId="0" applyFont="1" applyFill="1" applyAlignment="1">
      <alignment horizontal="right"/>
    </xf>
    <xf numFmtId="44" fontId="4" fillId="2" borderId="3" xfId="0" applyNumberFormat="1" applyFont="1" applyFill="1" applyBorder="1"/>
    <xf numFmtId="0" fontId="5" fillId="2" borderId="0" xfId="0" applyFont="1" applyFill="1"/>
    <xf numFmtId="0" fontId="0" fillId="2" borderId="1" xfId="0" applyNumberFormat="1" applyFill="1" applyBorder="1" applyAlignment="1">
      <alignment horizontal="center"/>
    </xf>
    <xf numFmtId="44" fontId="4" fillId="2" borderId="3" xfId="1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0" xfId="0" applyFill="1" applyBorder="1"/>
    <xf numFmtId="0" fontId="0" fillId="2" borderId="19" xfId="0" applyFill="1" applyBorder="1" applyAlignment="1">
      <alignment horizontal="right"/>
    </xf>
    <xf numFmtId="0" fontId="0" fillId="2" borderId="20" xfId="0" applyFill="1" applyBorder="1"/>
    <xf numFmtId="0" fontId="0" fillId="2" borderId="21" xfId="0" applyFill="1" applyBorder="1"/>
    <xf numFmtId="0" fontId="6" fillId="2" borderId="16" xfId="0" applyFont="1" applyFill="1" applyBorder="1" applyAlignment="1">
      <alignment vertical="top" wrapText="1"/>
    </xf>
    <xf numFmtId="0" fontId="0" fillId="2" borderId="2" xfId="0" applyFill="1" applyBorder="1"/>
    <xf numFmtId="0" fontId="0" fillId="2" borderId="17" xfId="0" applyFill="1" applyBorder="1" applyAlignment="1">
      <alignment horizontal="right"/>
    </xf>
    <xf numFmtId="44" fontId="4" fillId="2" borderId="15" xfId="0" applyNumberFormat="1" applyFont="1" applyFill="1" applyBorder="1"/>
    <xf numFmtId="0" fontId="0" fillId="2" borderId="0" xfId="0" applyFill="1" applyAlignment="1">
      <alignment horizontal="right"/>
    </xf>
    <xf numFmtId="0" fontId="7" fillId="2" borderId="0" xfId="0" applyFont="1" applyFill="1"/>
    <xf numFmtId="0" fontId="2" fillId="2" borderId="0" xfId="0" applyFont="1" applyFill="1" applyBorder="1" applyAlignment="1">
      <alignment wrapText="1"/>
    </xf>
    <xf numFmtId="0" fontId="0" fillId="0" borderId="0" xfId="0" applyFill="1"/>
    <xf numFmtId="9" fontId="0" fillId="0" borderId="1" xfId="2" applyFont="1" applyFill="1" applyBorder="1" applyAlignment="1">
      <alignment horizontal="center"/>
    </xf>
    <xf numFmtId="44" fontId="4" fillId="0" borderId="3" xfId="1" applyFont="1" applyFill="1" applyBorder="1"/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44" fontId="1" fillId="0" borderId="0" xfId="1" applyFont="1" applyFill="1" applyAlignment="1">
      <alignment horizontal="center"/>
    </xf>
    <xf numFmtId="44" fontId="4" fillId="2" borderId="0" xfId="1" applyFont="1" applyFill="1" applyAlignment="1"/>
    <xf numFmtId="0" fontId="4" fillId="0" borderId="1" xfId="0" applyFont="1" applyFill="1" applyBorder="1"/>
    <xf numFmtId="0" fontId="8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4" fontId="4" fillId="0" borderId="3" xfId="0" applyNumberFormat="1" applyFont="1" applyBorder="1"/>
    <xf numFmtId="0" fontId="0" fillId="2" borderId="19" xfId="0" applyFill="1" applyBorder="1"/>
    <xf numFmtId="0" fontId="0" fillId="0" borderId="19" xfId="0" applyBorder="1"/>
    <xf numFmtId="0" fontId="0" fillId="2" borderId="0" xfId="0" applyFill="1" applyBorder="1" applyAlignment="1">
      <alignment horizontal="center"/>
    </xf>
    <xf numFmtId="44" fontId="0" fillId="0" borderId="19" xfId="1" applyFont="1" applyBorder="1"/>
    <xf numFmtId="0" fontId="4" fillId="0" borderId="18" xfId="0" applyFont="1" applyBorder="1" applyAlignment="1">
      <alignment horizontal="center" vertical="center" wrapText="1"/>
    </xf>
    <xf numFmtId="44" fontId="0" fillId="2" borderId="19" xfId="1" applyFont="1" applyFill="1" applyBorder="1"/>
    <xf numFmtId="0" fontId="4" fillId="2" borderId="0" xfId="0" applyFont="1" applyFill="1" applyBorder="1" applyAlignment="1">
      <alignment horizontal="right"/>
    </xf>
    <xf numFmtId="0" fontId="4" fillId="0" borderId="22" xfId="0" applyFont="1" applyBorder="1"/>
    <xf numFmtId="0" fontId="0" fillId="0" borderId="23" xfId="0" applyBorder="1"/>
    <xf numFmtId="0" fontId="0" fillId="0" borderId="15" xfId="0" applyBorder="1"/>
    <xf numFmtId="0" fontId="0" fillId="2" borderId="22" xfId="0" applyFill="1" applyBorder="1"/>
    <xf numFmtId="0" fontId="0" fillId="2" borderId="23" xfId="0" applyFill="1" applyBorder="1"/>
    <xf numFmtId="0" fontId="4" fillId="2" borderId="23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44" fontId="2" fillId="0" borderId="3" xfId="1" applyFont="1" applyBorder="1"/>
    <xf numFmtId="0" fontId="2" fillId="2" borderId="3" xfId="0" applyFont="1" applyFill="1" applyBorder="1" applyAlignment="1">
      <alignment horizontal="center"/>
    </xf>
    <xf numFmtId="44" fontId="2" fillId="0" borderId="10" xfId="1" applyFont="1" applyBorder="1"/>
    <xf numFmtId="0" fontId="9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4" fontId="3" fillId="2" borderId="14" xfId="0" applyNumberFormat="1" applyFont="1" applyFill="1" applyBorder="1"/>
    <xf numFmtId="44" fontId="3" fillId="2" borderId="14" xfId="1" applyFont="1" applyFill="1" applyBorder="1"/>
    <xf numFmtId="0" fontId="0" fillId="0" borderId="0" xfId="0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4" fontId="0" fillId="2" borderId="15" xfId="1" applyFont="1" applyFill="1" applyBorder="1"/>
    <xf numFmtId="0" fontId="0" fillId="0" borderId="0" xfId="0" applyAlignment="1"/>
    <xf numFmtId="0" fontId="11" fillId="0" borderId="0" xfId="0" applyFont="1" applyAlignment="1">
      <alignment horizontal="left" vertical="center" indent="5"/>
    </xf>
    <xf numFmtId="0" fontId="2" fillId="0" borderId="0" xfId="0" applyFont="1" applyFill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2" borderId="1" xfId="0" applyFont="1" applyFill="1" applyBorder="1"/>
    <xf numFmtId="0" fontId="13" fillId="0" borderId="0" xfId="0" applyFont="1" applyAlignment="1">
      <alignment horizontal="left" vertical="center"/>
    </xf>
    <xf numFmtId="0" fontId="3" fillId="2" borderId="1" xfId="0" applyFont="1" applyFill="1" applyBorder="1"/>
    <xf numFmtId="8" fontId="0" fillId="0" borderId="0" xfId="0" applyNumberFormat="1"/>
    <xf numFmtId="8" fontId="0" fillId="0" borderId="3" xfId="0" applyNumberFormat="1" applyBorder="1"/>
    <xf numFmtId="8" fontId="0" fillId="2" borderId="3" xfId="0" applyNumberFormat="1" applyFill="1" applyBorder="1"/>
    <xf numFmtId="8" fontId="0" fillId="0" borderId="0" xfId="0" applyNumberFormat="1" applyFill="1" applyBorder="1"/>
    <xf numFmtId="0" fontId="0" fillId="0" borderId="8" xfId="0" applyBorder="1"/>
    <xf numFmtId="8" fontId="0" fillId="2" borderId="8" xfId="0" applyNumberFormat="1" applyFill="1" applyBorder="1"/>
    <xf numFmtId="8" fontId="0" fillId="0" borderId="8" xfId="0" applyNumberFormat="1" applyBorder="1"/>
    <xf numFmtId="8" fontId="0" fillId="0" borderId="10" xfId="0" applyNumberFormat="1" applyBorder="1"/>
    <xf numFmtId="8" fontId="0" fillId="0" borderId="11" xfId="0" applyNumberFormat="1" applyBorder="1"/>
    <xf numFmtId="49" fontId="6" fillId="2" borderId="2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44" fontId="2" fillId="3" borderId="5" xfId="1" applyFont="1" applyFill="1" applyBorder="1" applyProtection="1">
      <protection locked="0"/>
    </xf>
    <xf numFmtId="44" fontId="2" fillId="3" borderId="3" xfId="1" applyFont="1" applyFill="1" applyBorder="1" applyProtection="1">
      <protection locked="0"/>
    </xf>
    <xf numFmtId="44" fontId="2" fillId="3" borderId="10" xfId="1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24" xfId="1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22" xfId="1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25" xfId="1" applyNumberFormat="1" applyFont="1" applyFill="1" applyBorder="1" applyAlignment="1" applyProtection="1">
      <alignment horizontal="center"/>
      <protection locked="0"/>
    </xf>
    <xf numFmtId="44" fontId="0" fillId="3" borderId="1" xfId="1" applyFont="1" applyFill="1" applyBorder="1" applyProtection="1">
      <protection locked="0"/>
    </xf>
    <xf numFmtId="9" fontId="0" fillId="3" borderId="20" xfId="2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15" fillId="0" borderId="0" xfId="3"/>
    <xf numFmtId="44" fontId="4" fillId="0" borderId="22" xfId="1" applyFont="1" applyFill="1" applyBorder="1" applyAlignment="1">
      <alignment horizontal="center"/>
    </xf>
    <xf numFmtId="44" fontId="4" fillId="0" borderId="15" xfId="1" applyFont="1" applyFill="1" applyBorder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44" fontId="4" fillId="2" borderId="22" xfId="1" applyFont="1" applyFill="1" applyBorder="1" applyAlignment="1">
      <alignment horizontal="center"/>
    </xf>
    <xf numFmtId="44" fontId="4" fillId="2" borderId="15" xfId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0" fontId="4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4" fontId="0" fillId="3" borderId="1" xfId="1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right"/>
    </xf>
    <xf numFmtId="0" fontId="3" fillId="2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8" fontId="0" fillId="0" borderId="28" xfId="0" applyNumberFormat="1" applyBorder="1"/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26" xfId="0" applyBorder="1"/>
    <xf numFmtId="0" fontId="0" fillId="0" borderId="27" xfId="0" applyBorder="1"/>
    <xf numFmtId="0" fontId="15" fillId="0" borderId="32" xfId="3" applyBorder="1"/>
    <xf numFmtId="0" fontId="0" fillId="0" borderId="28" xfId="0" applyBorder="1"/>
    <xf numFmtId="0" fontId="0" fillId="0" borderId="33" xfId="0" applyBorder="1"/>
    <xf numFmtId="0" fontId="0" fillId="0" borderId="34" xfId="0" applyBorder="1"/>
    <xf numFmtId="0" fontId="4" fillId="2" borderId="3" xfId="1" applyNumberFormat="1" applyFont="1" applyFill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ackpatersontheatre.com/" TargetMode="External"/><Relationship Id="rId1" Type="http://schemas.openxmlformats.org/officeDocument/2006/relationships/hyperlink" Target="http://www.jackpatersontheat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94" zoomScaleNormal="100" workbookViewId="0">
      <selection activeCell="D94" sqref="D94"/>
    </sheetView>
  </sheetViews>
  <sheetFormatPr defaultRowHeight="15" x14ac:dyDescent="0.25"/>
  <cols>
    <col min="1" max="1" width="17.85546875" customWidth="1"/>
    <col min="2" max="4" width="13.42578125" customWidth="1"/>
    <col min="5" max="5" width="13.140625" customWidth="1"/>
    <col min="6" max="6" width="16.85546875" customWidth="1"/>
    <col min="7" max="7" width="15.42578125" customWidth="1"/>
    <col min="9" max="9" width="11.7109375" customWidth="1"/>
    <col min="10" max="10" width="12.28515625" customWidth="1"/>
  </cols>
  <sheetData>
    <row r="1" spans="1:8" x14ac:dyDescent="0.25">
      <c r="A1" s="117" t="s">
        <v>46</v>
      </c>
      <c r="B1" s="115"/>
      <c r="C1" s="115"/>
      <c r="D1" s="115"/>
      <c r="E1" s="115"/>
      <c r="F1" s="115"/>
      <c r="G1" s="115"/>
      <c r="H1" s="111"/>
    </row>
    <row r="2" spans="1:8" x14ac:dyDescent="0.25">
      <c r="A2" s="112"/>
      <c r="B2" s="1"/>
      <c r="C2" s="1"/>
      <c r="D2" s="1"/>
      <c r="E2" s="1"/>
      <c r="F2" s="1"/>
      <c r="G2" s="1"/>
      <c r="H2" s="1"/>
    </row>
    <row r="3" spans="1:8" x14ac:dyDescent="0.25">
      <c r="A3" s="113" t="s">
        <v>51</v>
      </c>
      <c r="B3" s="167"/>
      <c r="C3" s="167"/>
      <c r="D3" s="167"/>
      <c r="E3" s="167"/>
      <c r="F3" s="167"/>
      <c r="G3" s="167"/>
      <c r="H3" s="111"/>
    </row>
    <row r="4" spans="1:8" x14ac:dyDescent="0.25">
      <c r="A4" s="1"/>
      <c r="B4" s="1"/>
      <c r="C4" s="1"/>
      <c r="D4" s="1"/>
      <c r="E4" s="1"/>
      <c r="F4" s="1"/>
      <c r="G4" s="1"/>
      <c r="H4" s="111"/>
    </row>
    <row r="5" spans="1:8" x14ac:dyDescent="0.25">
      <c r="A5" s="113" t="s">
        <v>52</v>
      </c>
      <c r="B5" s="168"/>
      <c r="C5" s="168"/>
      <c r="D5" s="168"/>
      <c r="E5" s="114" t="s">
        <v>53</v>
      </c>
      <c r="F5" s="168"/>
      <c r="G5" s="168"/>
      <c r="H5" s="11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4" t="s">
        <v>54</v>
      </c>
      <c r="B7" s="168"/>
      <c r="C7" s="168"/>
      <c r="D7" s="168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4" t="s">
        <v>55</v>
      </c>
      <c r="B9" s="168"/>
      <c r="C9" s="168"/>
      <c r="D9" s="168"/>
      <c r="E9" s="168"/>
      <c r="F9" s="3" t="s">
        <v>56</v>
      </c>
      <c r="G9" s="141">
        <v>12</v>
      </c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" t="s">
        <v>57</v>
      </c>
      <c r="B11" s="169" t="s">
        <v>85</v>
      </c>
      <c r="C11" s="169"/>
      <c r="D11" s="94"/>
      <c r="E11" s="4" t="s">
        <v>58</v>
      </c>
      <c r="F11" s="169" t="s">
        <v>85</v>
      </c>
      <c r="G11" s="169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66" t="s">
        <v>59</v>
      </c>
      <c r="B13" s="166"/>
      <c r="C13" s="166"/>
      <c r="D13" s="166"/>
      <c r="E13" s="172"/>
      <c r="F13" s="134"/>
      <c r="G13" s="173" t="s">
        <v>83</v>
      </c>
      <c r="H13" s="166"/>
    </row>
    <row r="14" spans="1:8" x14ac:dyDescent="0.25">
      <c r="A14" s="1"/>
      <c r="B14" s="1"/>
      <c r="C14" s="1"/>
      <c r="D14" s="1"/>
      <c r="E14" s="1"/>
      <c r="F14" s="128"/>
      <c r="G14" s="1"/>
      <c r="H14" s="1"/>
    </row>
    <row r="15" spans="1:8" x14ac:dyDescent="0.25">
      <c r="A15" s="166" t="s">
        <v>60</v>
      </c>
      <c r="B15" s="166"/>
      <c r="C15" s="166"/>
      <c r="D15" s="166"/>
      <c r="E15" s="172"/>
      <c r="F15" s="134"/>
      <c r="G15" s="173" t="s">
        <v>84</v>
      </c>
      <c r="H15" s="166"/>
    </row>
    <row r="16" spans="1:8" x14ac:dyDescent="0.25">
      <c r="A16" s="1"/>
      <c r="B16" s="1"/>
      <c r="C16" s="1"/>
      <c r="D16" s="1"/>
      <c r="E16" s="1"/>
      <c r="F16" s="128"/>
      <c r="G16" s="1"/>
      <c r="H16" s="1"/>
    </row>
    <row r="17" spans="1:11" ht="15" customHeight="1" x14ac:dyDescent="0.25">
      <c r="A17" s="166" t="s">
        <v>61</v>
      </c>
      <c r="B17" s="166"/>
      <c r="C17" s="94"/>
      <c r="D17" s="174" t="s">
        <v>62</v>
      </c>
      <c r="E17" s="175"/>
      <c r="F17" s="142"/>
      <c r="G17" s="170" t="s">
        <v>63</v>
      </c>
      <c r="H17" s="171"/>
      <c r="I17" s="105"/>
    </row>
    <row r="18" spans="1:11" ht="15" customHeight="1" x14ac:dyDescent="0.25">
      <c r="A18" s="1"/>
      <c r="B18" s="1"/>
      <c r="C18" s="176" t="s">
        <v>64</v>
      </c>
      <c r="D18" s="176"/>
      <c r="E18" s="177"/>
      <c r="F18" s="143"/>
      <c r="G18" s="170"/>
      <c r="H18" s="171"/>
      <c r="I18" s="105"/>
    </row>
    <row r="19" spans="1:11" ht="15.75" customHeight="1" x14ac:dyDescent="0.25">
      <c r="A19" s="1"/>
      <c r="B19" s="94"/>
      <c r="C19" s="174" t="s">
        <v>65</v>
      </c>
      <c r="D19" s="174"/>
      <c r="E19" s="175"/>
      <c r="F19" s="144"/>
      <c r="G19" s="170"/>
      <c r="H19" s="171"/>
      <c r="I19" s="105"/>
      <c r="J19" s="110"/>
      <c r="K19" s="109"/>
    </row>
    <row r="20" spans="1:11" x14ac:dyDescent="0.25">
      <c r="A20" s="112"/>
      <c r="B20" s="1"/>
      <c r="C20" s="1"/>
      <c r="D20" s="1"/>
      <c r="E20" s="1"/>
      <c r="F20" s="1"/>
      <c r="G20" s="1"/>
      <c r="H20" s="1"/>
      <c r="J20" s="110"/>
      <c r="K20" s="109"/>
    </row>
    <row r="21" spans="1:11" x14ac:dyDescent="0.25">
      <c r="A21" s="178" t="s">
        <v>66</v>
      </c>
      <c r="B21" s="178"/>
      <c r="C21" s="178"/>
      <c r="D21" s="178"/>
      <c r="E21" s="179" t="s">
        <v>67</v>
      </c>
      <c r="F21" s="179"/>
      <c r="G21" s="179"/>
      <c r="H21" s="1"/>
      <c r="J21" s="110"/>
      <c r="K21" s="109"/>
    </row>
    <row r="22" spans="1:11" x14ac:dyDescent="0.25">
      <c r="A22" s="165" t="s">
        <v>68</v>
      </c>
      <c r="B22" s="165"/>
      <c r="C22" s="165"/>
      <c r="D22" s="165"/>
      <c r="E22" s="180"/>
      <c r="F22" s="180"/>
      <c r="G22" s="180"/>
      <c r="H22" s="1"/>
      <c r="J22" s="110"/>
      <c r="K22" s="109"/>
    </row>
    <row r="23" spans="1:11" x14ac:dyDescent="0.25">
      <c r="A23" s="181" t="s">
        <v>69</v>
      </c>
      <c r="B23" s="181"/>
      <c r="C23" s="181"/>
      <c r="D23" s="181"/>
      <c r="E23" s="180"/>
      <c r="F23" s="180"/>
      <c r="G23" s="180"/>
      <c r="H23" s="1"/>
      <c r="J23" s="110"/>
      <c r="K23" s="109"/>
    </row>
    <row r="24" spans="1:11" ht="15" customHeight="1" x14ac:dyDescent="0.25">
      <c r="A24" s="165" t="s">
        <v>70</v>
      </c>
      <c r="B24" s="165"/>
      <c r="C24" s="165"/>
      <c r="D24" s="165"/>
      <c r="E24" s="165"/>
      <c r="F24" s="165"/>
      <c r="G24" s="165"/>
      <c r="H24" s="1"/>
      <c r="J24" s="110"/>
      <c r="K24" s="109"/>
    </row>
    <row r="25" spans="1:11" ht="15" customHeight="1" x14ac:dyDescent="0.25">
      <c r="A25" s="154" t="s">
        <v>71</v>
      </c>
      <c r="B25" s="154"/>
      <c r="C25" s="154"/>
      <c r="D25" s="154"/>
      <c r="E25" s="154"/>
      <c r="F25" s="154"/>
      <c r="G25" s="154"/>
      <c r="H25" s="1"/>
      <c r="J25" s="110"/>
      <c r="K25" s="109"/>
    </row>
    <row r="26" spans="1:11" x14ac:dyDescent="0.25">
      <c r="A26" s="154"/>
      <c r="B26" s="154"/>
      <c r="C26" s="154"/>
      <c r="D26" s="154"/>
      <c r="E26" s="154"/>
      <c r="F26" s="154"/>
      <c r="G26" s="154"/>
      <c r="H26" s="1"/>
      <c r="J26" s="110"/>
      <c r="K26" s="109"/>
    </row>
    <row r="27" spans="1:11" x14ac:dyDescent="0.25">
      <c r="A27" s="154"/>
      <c r="B27" s="154"/>
      <c r="C27" s="154"/>
      <c r="D27" s="154"/>
      <c r="E27" s="154"/>
      <c r="F27" s="154"/>
      <c r="G27" s="154"/>
      <c r="H27" s="1"/>
      <c r="J27" s="110"/>
      <c r="K27" s="109"/>
    </row>
    <row r="28" spans="1:11" x14ac:dyDescent="0.25">
      <c r="A28" s="165" t="s">
        <v>72</v>
      </c>
      <c r="B28" s="165"/>
      <c r="C28" s="165"/>
      <c r="D28" s="165"/>
      <c r="E28" s="165"/>
      <c r="F28" s="165"/>
      <c r="G28" s="165"/>
      <c r="H28" s="1"/>
      <c r="J28" s="110"/>
      <c r="K28" s="109"/>
    </row>
    <row r="29" spans="1:11" x14ac:dyDescent="0.25">
      <c r="A29" s="116"/>
      <c r="B29" s="116"/>
      <c r="C29" s="116"/>
      <c r="D29" s="116"/>
      <c r="E29" s="116"/>
      <c r="F29" s="116"/>
      <c r="G29" s="116"/>
      <c r="H29" s="1"/>
      <c r="J29" s="110"/>
      <c r="K29" s="109"/>
    </row>
    <row r="30" spans="1:11" x14ac:dyDescent="0.25">
      <c r="A30" s="6" t="s">
        <v>73</v>
      </c>
      <c r="J30" s="110"/>
      <c r="K30" s="109"/>
    </row>
    <row r="31" spans="1:11" x14ac:dyDescent="0.25">
      <c r="A31" s="76"/>
      <c r="B31" s="76"/>
      <c r="C31" s="76"/>
      <c r="D31" s="78" t="s">
        <v>38</v>
      </c>
      <c r="E31" s="78" t="s">
        <v>43</v>
      </c>
      <c r="F31" s="100" t="s">
        <v>38</v>
      </c>
      <c r="G31" s="101" t="s">
        <v>43</v>
      </c>
      <c r="H31" s="20"/>
      <c r="I31" s="20"/>
      <c r="K31" s="109"/>
    </row>
    <row r="32" spans="1:11" ht="78" thickBot="1" x14ac:dyDescent="0.3">
      <c r="A32" s="7" t="s">
        <v>5</v>
      </c>
      <c r="B32" s="18" t="s">
        <v>3</v>
      </c>
      <c r="C32" s="18" t="s">
        <v>4</v>
      </c>
      <c r="D32" s="77" t="s">
        <v>47</v>
      </c>
      <c r="E32" s="19" t="s">
        <v>50</v>
      </c>
      <c r="F32" s="102" t="s">
        <v>0</v>
      </c>
      <c r="G32" s="102" t="s">
        <v>0</v>
      </c>
      <c r="H32" s="22"/>
      <c r="I32" s="19"/>
    </row>
    <row r="33" spans="1:9" x14ac:dyDescent="0.25">
      <c r="A33" s="8" t="s">
        <v>1</v>
      </c>
      <c r="B33" s="129">
        <v>30</v>
      </c>
      <c r="C33" s="96">
        <f>SUM(G9)</f>
        <v>12</v>
      </c>
      <c r="D33" s="132">
        <v>0</v>
      </c>
      <c r="E33" s="133">
        <v>0</v>
      </c>
      <c r="F33" s="9">
        <f>SUM(B33*C33*D33)</f>
        <v>0</v>
      </c>
      <c r="G33" s="10">
        <f>B33*C33*E33</f>
        <v>0</v>
      </c>
      <c r="H33" s="20"/>
      <c r="I33" s="20"/>
    </row>
    <row r="34" spans="1:9" x14ac:dyDescent="0.25">
      <c r="A34" s="11" t="s">
        <v>2</v>
      </c>
      <c r="B34" s="130">
        <v>20</v>
      </c>
      <c r="C34" s="106">
        <f>SUM(G9)</f>
        <v>12</v>
      </c>
      <c r="D34" s="134">
        <v>0</v>
      </c>
      <c r="E34" s="135">
        <v>1</v>
      </c>
      <c r="F34" s="97">
        <f>SUM(B34*C34*D34)</f>
        <v>0</v>
      </c>
      <c r="G34" s="12">
        <f>B34*C34*E34</f>
        <v>240</v>
      </c>
      <c r="H34" s="20"/>
      <c r="I34" s="23"/>
    </row>
    <row r="35" spans="1:9" x14ac:dyDescent="0.25">
      <c r="A35" s="13" t="s">
        <v>8</v>
      </c>
      <c r="B35" s="130">
        <v>10</v>
      </c>
      <c r="C35" s="98">
        <f>SUM(G9)</f>
        <v>12</v>
      </c>
      <c r="D35" s="134">
        <v>0</v>
      </c>
      <c r="E35" s="135">
        <v>0</v>
      </c>
      <c r="F35" s="2">
        <f>SUM(B35*C35*D35)</f>
        <v>0</v>
      </c>
      <c r="G35" s="14">
        <f>B35*C35*E35</f>
        <v>0</v>
      </c>
      <c r="H35" s="20"/>
      <c r="I35" s="21"/>
    </row>
    <row r="36" spans="1:9" ht="15.75" thickBot="1" x14ac:dyDescent="0.3">
      <c r="A36" s="15" t="s">
        <v>9</v>
      </c>
      <c r="B36" s="131">
        <v>5</v>
      </c>
      <c r="C36" s="107">
        <f>SUM(G9)</f>
        <v>12</v>
      </c>
      <c r="D36" s="136">
        <v>0</v>
      </c>
      <c r="E36" s="137">
        <v>0</v>
      </c>
      <c r="F36" s="99">
        <f>SUM(B36*C36*D36)</f>
        <v>0</v>
      </c>
      <c r="G36" s="16">
        <f>B36*C36*E36</f>
        <v>0</v>
      </c>
      <c r="H36" s="20"/>
      <c r="I36" s="24"/>
    </row>
    <row r="37" spans="1:9" x14ac:dyDescent="0.25">
      <c r="A37" s="3"/>
      <c r="B37" s="5"/>
      <c r="C37" s="4"/>
      <c r="D37" s="95">
        <f>SUM(D33:D36)</f>
        <v>0</v>
      </c>
      <c r="E37" s="17">
        <f>SUM(E33:E36)</f>
        <v>1</v>
      </c>
      <c r="F37" s="103">
        <f>SUM(F33:F36)</f>
        <v>0</v>
      </c>
      <c r="G37" s="104">
        <f>SUM(G33:G36)</f>
        <v>240</v>
      </c>
      <c r="H37" s="20"/>
      <c r="I37" s="20"/>
    </row>
    <row r="39" spans="1:9" x14ac:dyDescent="0.25">
      <c r="A39" s="47"/>
      <c r="B39" s="47"/>
      <c r="C39" s="47"/>
      <c r="D39" s="47"/>
      <c r="E39" s="48" t="s">
        <v>48</v>
      </c>
      <c r="F39" s="49">
        <f>SUM(F37)</f>
        <v>0</v>
      </c>
    </row>
    <row r="40" spans="1:9" x14ac:dyDescent="0.25">
      <c r="E40" s="79" t="s">
        <v>49</v>
      </c>
      <c r="F40" s="80">
        <f>SUM(G37)</f>
        <v>240</v>
      </c>
    </row>
    <row r="41" spans="1:9" x14ac:dyDescent="0.25">
      <c r="A41" s="50"/>
      <c r="B41" s="47"/>
      <c r="C41" s="47"/>
      <c r="D41" s="47"/>
      <c r="E41" s="47"/>
      <c r="F41" s="47"/>
    </row>
    <row r="42" spans="1:9" x14ac:dyDescent="0.25">
      <c r="A42" s="88" t="s">
        <v>38</v>
      </c>
      <c r="B42" s="89"/>
      <c r="C42" s="89"/>
      <c r="D42" s="89"/>
      <c r="E42" s="89"/>
      <c r="F42" s="90"/>
    </row>
    <row r="43" spans="1:9" ht="15" customHeight="1" x14ac:dyDescent="0.25">
      <c r="A43" s="189" t="s">
        <v>93</v>
      </c>
      <c r="B43" s="189"/>
      <c r="C43" s="66"/>
      <c r="D43" s="56"/>
      <c r="E43" s="56"/>
      <c r="F43" s="81"/>
    </row>
    <row r="44" spans="1:9" x14ac:dyDescent="0.25">
      <c r="A44" s="190"/>
      <c r="B44" s="190"/>
      <c r="C44" s="27"/>
      <c r="D44" s="26"/>
      <c r="E44" s="26"/>
      <c r="F44" s="82"/>
    </row>
    <row r="45" spans="1:9" x14ac:dyDescent="0.25">
      <c r="A45" s="190"/>
      <c r="B45" s="190"/>
      <c r="C45" s="51">
        <f>SUM(D37*G9)</f>
        <v>0</v>
      </c>
      <c r="D45" s="83" t="s">
        <v>6</v>
      </c>
      <c r="E45" s="138">
        <v>1</v>
      </c>
      <c r="F45" s="52">
        <f>SUM(C45*E45)</f>
        <v>0</v>
      </c>
    </row>
    <row r="46" spans="1:9" x14ac:dyDescent="0.25">
      <c r="A46" s="190"/>
      <c r="B46" s="190"/>
      <c r="C46" s="162" t="s">
        <v>88</v>
      </c>
      <c r="D46" s="162"/>
      <c r="E46" s="28" t="s">
        <v>10</v>
      </c>
      <c r="F46" s="84"/>
    </row>
    <row r="47" spans="1:9" x14ac:dyDescent="0.25">
      <c r="A47" s="85"/>
      <c r="B47" s="31"/>
      <c r="C47" s="32"/>
      <c r="D47" s="32"/>
      <c r="E47" s="26"/>
      <c r="F47" s="82"/>
    </row>
    <row r="48" spans="1:9" x14ac:dyDescent="0.25">
      <c r="A48" s="161" t="s">
        <v>7</v>
      </c>
      <c r="B48" s="56"/>
      <c r="C48" s="56"/>
      <c r="D48" s="56"/>
      <c r="E48" s="56"/>
      <c r="F48" s="81"/>
    </row>
    <row r="49" spans="1:6" x14ac:dyDescent="0.25">
      <c r="A49" s="161"/>
      <c r="B49" s="22"/>
      <c r="C49" s="30">
        <f>SUM(F39)</f>
        <v>0</v>
      </c>
      <c r="D49" s="33" t="s">
        <v>6</v>
      </c>
      <c r="E49" s="68">
        <f>SUM(A50)</f>
        <v>0</v>
      </c>
      <c r="F49" s="69">
        <f>SUM(C49*E49)</f>
        <v>0</v>
      </c>
    </row>
    <row r="50" spans="1:6" x14ac:dyDescent="0.25">
      <c r="A50" s="139">
        <v>0</v>
      </c>
      <c r="B50" s="56"/>
      <c r="C50" s="70" t="s">
        <v>12</v>
      </c>
      <c r="D50" s="56"/>
      <c r="E50" s="71" t="s">
        <v>13</v>
      </c>
      <c r="F50" s="86"/>
    </row>
    <row r="51" spans="1:6" x14ac:dyDescent="0.25">
      <c r="A51" s="39"/>
      <c r="B51" s="26"/>
      <c r="C51" s="26"/>
      <c r="D51" s="26"/>
      <c r="E51" s="26"/>
      <c r="F51" s="82"/>
    </row>
    <row r="52" spans="1:6" x14ac:dyDescent="0.25">
      <c r="A52" s="161" t="s">
        <v>14</v>
      </c>
      <c r="B52" s="56"/>
      <c r="C52" s="56"/>
      <c r="D52" s="56"/>
      <c r="E52" s="56"/>
      <c r="F52" s="81"/>
    </row>
    <row r="53" spans="1:6" x14ac:dyDescent="0.25">
      <c r="A53" s="161"/>
      <c r="B53" s="22"/>
      <c r="C53" s="30">
        <f>SUM(F39)</f>
        <v>0</v>
      </c>
      <c r="D53" s="33" t="s">
        <v>6</v>
      </c>
      <c r="E53" s="68">
        <f>SUM(A54)</f>
        <v>0.05</v>
      </c>
      <c r="F53" s="69">
        <f>SUM(C53*E53)</f>
        <v>0</v>
      </c>
    </row>
    <row r="54" spans="1:6" x14ac:dyDescent="0.25">
      <c r="A54" s="139">
        <v>0.05</v>
      </c>
      <c r="B54" s="56"/>
      <c r="C54" s="70" t="s">
        <v>12</v>
      </c>
      <c r="D54" s="56"/>
      <c r="E54" s="72" t="s">
        <v>15</v>
      </c>
      <c r="F54" s="86"/>
    </row>
    <row r="55" spans="1:6" x14ac:dyDescent="0.25">
      <c r="A55" s="39"/>
      <c r="B55" s="26"/>
      <c r="C55" s="26"/>
      <c r="D55" s="26"/>
      <c r="E55" s="26"/>
      <c r="F55" s="82"/>
    </row>
    <row r="56" spans="1:6" x14ac:dyDescent="0.25">
      <c r="A56" s="55"/>
      <c r="B56" s="56" t="s">
        <v>16</v>
      </c>
      <c r="C56" s="56"/>
      <c r="D56" s="56"/>
      <c r="E56" s="87"/>
      <c r="F56" s="86"/>
    </row>
    <row r="57" spans="1:6" x14ac:dyDescent="0.25">
      <c r="A57" s="39"/>
      <c r="B57" s="26"/>
      <c r="C57" s="26"/>
      <c r="D57" s="26"/>
      <c r="E57" s="26"/>
      <c r="F57" s="82"/>
    </row>
    <row r="58" spans="1:6" x14ac:dyDescent="0.25">
      <c r="A58" s="91"/>
      <c r="B58" s="92"/>
      <c r="C58" s="92"/>
      <c r="D58" s="92"/>
      <c r="E58" s="93" t="s">
        <v>17</v>
      </c>
      <c r="F58" s="52">
        <f>SUM(F39-F45-F49-F53)</f>
        <v>0</v>
      </c>
    </row>
    <row r="59" spans="1:6" x14ac:dyDescent="0.25">
      <c r="A59" s="26"/>
      <c r="B59" s="26"/>
      <c r="C59" s="26"/>
      <c r="D59" s="26"/>
      <c r="E59" s="26"/>
      <c r="F59" s="26"/>
    </row>
    <row r="60" spans="1:6" x14ac:dyDescent="0.25">
      <c r="A60" s="88" t="s">
        <v>43</v>
      </c>
      <c r="B60" s="89"/>
      <c r="C60" s="89"/>
      <c r="D60" s="89"/>
      <c r="E60" s="89"/>
      <c r="F60" s="90"/>
    </row>
    <row r="61" spans="1:6" x14ac:dyDescent="0.25">
      <c r="A61" s="163" t="s">
        <v>11</v>
      </c>
      <c r="B61" s="164"/>
      <c r="C61" s="66"/>
      <c r="D61" s="56"/>
      <c r="E61" s="56"/>
      <c r="F61" s="81"/>
    </row>
    <row r="62" spans="1:6" x14ac:dyDescent="0.25">
      <c r="A62" s="163"/>
      <c r="B62" s="164"/>
      <c r="C62" s="27"/>
      <c r="D62" s="26"/>
      <c r="E62" s="26"/>
      <c r="F62" s="82"/>
    </row>
    <row r="63" spans="1:6" x14ac:dyDescent="0.25">
      <c r="A63" s="163"/>
      <c r="B63" s="164"/>
      <c r="C63" s="51">
        <f>SUM(E37*G9)</f>
        <v>12</v>
      </c>
      <c r="D63" s="83" t="s">
        <v>6</v>
      </c>
      <c r="E63" s="138">
        <v>2</v>
      </c>
      <c r="F63" s="52">
        <f>SUM(C63*E63)</f>
        <v>24</v>
      </c>
    </row>
    <row r="64" spans="1:6" x14ac:dyDescent="0.25">
      <c r="A64" s="163"/>
      <c r="B64" s="164"/>
      <c r="C64" s="162" t="s">
        <v>89</v>
      </c>
      <c r="D64" s="162"/>
      <c r="E64" s="28" t="s">
        <v>10</v>
      </c>
      <c r="F64" s="84"/>
    </row>
    <row r="65" spans="1:7" x14ac:dyDescent="0.25">
      <c r="A65" s="163"/>
      <c r="B65" s="164"/>
      <c r="C65" s="162"/>
      <c r="D65" s="162"/>
      <c r="E65" s="26"/>
      <c r="F65" s="82"/>
    </row>
    <row r="66" spans="1:7" x14ac:dyDescent="0.25">
      <c r="A66" s="85"/>
      <c r="B66" s="31"/>
      <c r="C66" s="32"/>
      <c r="D66" s="32"/>
      <c r="E66" s="26"/>
      <c r="F66" s="82"/>
    </row>
    <row r="67" spans="1:7" x14ac:dyDescent="0.25">
      <c r="A67" s="161" t="s">
        <v>7</v>
      </c>
      <c r="B67" s="56"/>
      <c r="C67" s="56"/>
      <c r="D67" s="56"/>
      <c r="E67" s="56"/>
      <c r="F67" s="81"/>
    </row>
    <row r="68" spans="1:7" x14ac:dyDescent="0.25">
      <c r="A68" s="161"/>
      <c r="B68" s="22"/>
      <c r="C68" s="30">
        <f>SUM(F40)</f>
        <v>240</v>
      </c>
      <c r="D68" s="33" t="s">
        <v>6</v>
      </c>
      <c r="E68" s="68">
        <f>SUM(A69)</f>
        <v>0</v>
      </c>
      <c r="F68" s="69">
        <f>SUM(C68*E68)</f>
        <v>0</v>
      </c>
    </row>
    <row r="69" spans="1:7" x14ac:dyDescent="0.25">
      <c r="A69" s="139">
        <v>0</v>
      </c>
      <c r="B69" s="56"/>
      <c r="C69" s="70" t="s">
        <v>12</v>
      </c>
      <c r="D69" s="56"/>
      <c r="E69" s="71" t="s">
        <v>13</v>
      </c>
      <c r="F69" s="86"/>
    </row>
    <row r="70" spans="1:7" x14ac:dyDescent="0.25">
      <c r="A70" s="39"/>
      <c r="B70" s="26"/>
      <c r="C70" s="26"/>
      <c r="D70" s="26"/>
      <c r="E70" s="26"/>
      <c r="F70" s="82"/>
    </row>
    <row r="71" spans="1:7" x14ac:dyDescent="0.25">
      <c r="A71" s="161" t="s">
        <v>14</v>
      </c>
      <c r="B71" s="56"/>
      <c r="C71" s="56"/>
      <c r="D71" s="56"/>
      <c r="E71" s="56"/>
      <c r="F71" s="81"/>
      <c r="G71" s="67"/>
    </row>
    <row r="72" spans="1:7" x14ac:dyDescent="0.25">
      <c r="A72" s="161"/>
      <c r="B72" s="22"/>
      <c r="C72" s="30">
        <f>SUM(F40)</f>
        <v>240</v>
      </c>
      <c r="D72" s="33" t="s">
        <v>6</v>
      </c>
      <c r="E72" s="68">
        <f>SUM(A73)</f>
        <v>0.05</v>
      </c>
      <c r="F72" s="69">
        <f>SUM(C72*E72)</f>
        <v>12</v>
      </c>
    </row>
    <row r="73" spans="1:7" x14ac:dyDescent="0.25">
      <c r="A73" s="139">
        <v>0.05</v>
      </c>
      <c r="B73" s="56"/>
      <c r="C73" s="70" t="s">
        <v>12</v>
      </c>
      <c r="D73" s="56"/>
      <c r="E73" s="72" t="s">
        <v>15</v>
      </c>
      <c r="F73" s="86"/>
    </row>
    <row r="74" spans="1:7" x14ac:dyDescent="0.25">
      <c r="A74" s="39"/>
      <c r="B74" s="26"/>
      <c r="C74" s="26"/>
      <c r="D74" s="26"/>
      <c r="E74" s="26"/>
      <c r="F74" s="82"/>
    </row>
    <row r="75" spans="1:7" x14ac:dyDescent="0.25">
      <c r="A75" s="55"/>
      <c r="B75" s="56" t="s">
        <v>16</v>
      </c>
      <c r="C75" s="56"/>
      <c r="D75" s="56"/>
      <c r="E75" s="87"/>
      <c r="F75" s="86"/>
    </row>
    <row r="76" spans="1:7" x14ac:dyDescent="0.25">
      <c r="A76" s="39"/>
      <c r="B76" s="26"/>
      <c r="C76" s="26"/>
      <c r="D76" s="26"/>
      <c r="E76" s="26"/>
      <c r="F76" s="82"/>
    </row>
    <row r="77" spans="1:7" x14ac:dyDescent="0.25">
      <c r="A77" s="91"/>
      <c r="B77" s="92"/>
      <c r="C77" s="92"/>
      <c r="D77" s="92"/>
      <c r="E77" s="93" t="s">
        <v>17</v>
      </c>
      <c r="F77" s="52">
        <f>SUM(F40-F63-F68-F72)</f>
        <v>204</v>
      </c>
    </row>
    <row r="78" spans="1:7" x14ac:dyDescent="0.25">
      <c r="A78" s="26"/>
      <c r="B78" s="26"/>
      <c r="C78" s="26"/>
      <c r="D78" s="26"/>
      <c r="E78" s="26"/>
      <c r="F78" s="26"/>
    </row>
    <row r="79" spans="1:7" x14ac:dyDescent="0.25">
      <c r="A79" s="53" t="s">
        <v>18</v>
      </c>
      <c r="B79" s="54"/>
      <c r="C79" s="54"/>
      <c r="D79" s="54"/>
      <c r="E79" s="54"/>
      <c r="F79" s="54"/>
    </row>
    <row r="80" spans="1:7" ht="15" customHeight="1" x14ac:dyDescent="0.25">
      <c r="A80" t="s">
        <v>19</v>
      </c>
    </row>
    <row r="81" spans="1:6" x14ac:dyDescent="0.25">
      <c r="A81" s="47"/>
      <c r="B81" s="47"/>
      <c r="C81" s="47"/>
      <c r="D81" s="47"/>
      <c r="E81" s="47"/>
      <c r="F81" s="47"/>
    </row>
    <row r="82" spans="1:6" x14ac:dyDescent="0.25">
      <c r="A82" s="155" t="s">
        <v>20</v>
      </c>
      <c r="B82" s="36"/>
      <c r="C82" s="37"/>
      <c r="D82" s="37"/>
      <c r="E82" s="38" t="s">
        <v>21</v>
      </c>
      <c r="F82" s="34">
        <f>SUM(F58)</f>
        <v>0</v>
      </c>
    </row>
    <row r="83" spans="1:6" x14ac:dyDescent="0.25">
      <c r="A83" s="156"/>
      <c r="B83" s="55"/>
      <c r="C83" s="56"/>
      <c r="D83" s="56"/>
      <c r="E83" s="57" t="s">
        <v>22</v>
      </c>
      <c r="F83" s="108">
        <f>SUM(F39*0.1)</f>
        <v>0</v>
      </c>
    </row>
    <row r="84" spans="1:6" x14ac:dyDescent="0.25">
      <c r="A84" s="156"/>
      <c r="B84" s="39"/>
      <c r="C84" s="26"/>
      <c r="D84" s="26"/>
      <c r="E84" s="40" t="s">
        <v>23</v>
      </c>
      <c r="F84" s="35">
        <f>SUM(F82-F83)</f>
        <v>0</v>
      </c>
    </row>
    <row r="85" spans="1:6" x14ac:dyDescent="0.25">
      <c r="A85" s="157"/>
      <c r="B85" s="58"/>
      <c r="C85" s="54"/>
      <c r="D85" s="54"/>
      <c r="E85" s="59"/>
      <c r="F85" s="94" t="s">
        <v>45</v>
      </c>
    </row>
    <row r="86" spans="1:6" x14ac:dyDescent="0.25">
      <c r="A86" s="33"/>
      <c r="B86" s="33"/>
      <c r="C86" s="22"/>
      <c r="D86" s="22"/>
    </row>
    <row r="87" spans="1:6" x14ac:dyDescent="0.25">
      <c r="A87" s="158" t="s">
        <v>24</v>
      </c>
      <c r="B87" s="60"/>
      <c r="C87" s="61"/>
      <c r="D87" s="61"/>
      <c r="E87" s="62" t="s">
        <v>25</v>
      </c>
      <c r="F87" s="63">
        <f>SUM(F58)</f>
        <v>0</v>
      </c>
    </row>
    <row r="88" spans="1:6" x14ac:dyDescent="0.25">
      <c r="A88" s="159"/>
      <c r="B88" s="42"/>
      <c r="C88" s="29"/>
      <c r="D88" s="29"/>
      <c r="E88" s="41"/>
      <c r="F88" s="1" t="s">
        <v>45</v>
      </c>
    </row>
    <row r="89" spans="1:6" x14ac:dyDescent="0.25">
      <c r="A89" s="47"/>
      <c r="B89" s="47"/>
      <c r="C89" s="47"/>
      <c r="D89" s="47"/>
      <c r="E89" s="47"/>
      <c r="F89" s="47"/>
    </row>
    <row r="90" spans="1:6" x14ac:dyDescent="0.25">
      <c r="A90" s="67"/>
      <c r="B90" s="67"/>
      <c r="C90" s="67"/>
      <c r="D90" s="67"/>
      <c r="E90" s="67"/>
      <c r="F90" s="67"/>
    </row>
    <row r="91" spans="1:6" x14ac:dyDescent="0.25">
      <c r="A91" s="53" t="s">
        <v>74</v>
      </c>
      <c r="B91" s="54"/>
      <c r="C91" s="54"/>
      <c r="D91" s="54"/>
      <c r="E91" s="54"/>
      <c r="F91" s="54"/>
    </row>
    <row r="93" spans="1:6" x14ac:dyDescent="0.25">
      <c r="A93" s="47"/>
      <c r="B93" s="47"/>
      <c r="C93" s="47"/>
      <c r="D93" s="47"/>
      <c r="E93" s="64" t="s">
        <v>26</v>
      </c>
      <c r="F93" s="49">
        <f>SUM(F77)</f>
        <v>204</v>
      </c>
    </row>
    <row r="95" spans="1:6" x14ac:dyDescent="0.25">
      <c r="A95" s="47" t="s">
        <v>27</v>
      </c>
      <c r="B95" s="47"/>
      <c r="C95" s="47"/>
      <c r="D95" s="47"/>
      <c r="E95" s="47"/>
      <c r="F95" s="47"/>
    </row>
    <row r="96" spans="1:6" x14ac:dyDescent="0.25">
      <c r="A96" t="s">
        <v>28</v>
      </c>
    </row>
    <row r="97" spans="1:6" x14ac:dyDescent="0.25">
      <c r="A97" s="47"/>
      <c r="B97" s="47"/>
      <c r="C97" s="47"/>
      <c r="D97" s="47"/>
      <c r="E97" s="47"/>
      <c r="F97" s="47"/>
    </row>
    <row r="98" spans="1:6" x14ac:dyDescent="0.25">
      <c r="B98" s="160">
        <v>0</v>
      </c>
      <c r="C98" s="160"/>
      <c r="D98" s="25" t="s">
        <v>6</v>
      </c>
      <c r="E98" s="44">
        <v>0.3</v>
      </c>
      <c r="F98" s="43">
        <f>SUM(B98*E98)</f>
        <v>0</v>
      </c>
    </row>
    <row r="99" spans="1:6" x14ac:dyDescent="0.25">
      <c r="A99" s="47"/>
      <c r="B99" s="151" t="s">
        <v>29</v>
      </c>
      <c r="C99" s="151"/>
      <c r="D99" s="47"/>
      <c r="E99" s="47"/>
      <c r="F99" s="47"/>
    </row>
    <row r="101" spans="1:6" x14ac:dyDescent="0.25">
      <c r="A101" s="47"/>
      <c r="B101" s="47"/>
      <c r="C101" s="47"/>
      <c r="D101" s="47"/>
      <c r="E101" s="64" t="s">
        <v>30</v>
      </c>
      <c r="F101" s="52">
        <f>SUM(F93-F98)</f>
        <v>204</v>
      </c>
    </row>
    <row r="103" spans="1:6" x14ac:dyDescent="0.25">
      <c r="A103" s="65" t="s">
        <v>31</v>
      </c>
      <c r="B103" s="47"/>
      <c r="C103" s="47"/>
      <c r="D103" s="47"/>
      <c r="E103" s="47"/>
      <c r="F103" s="47"/>
    </row>
    <row r="104" spans="1:6" x14ac:dyDescent="0.25">
      <c r="A104" t="s">
        <v>32</v>
      </c>
      <c r="D104" s="140">
        <v>1</v>
      </c>
      <c r="E104" s="6" t="s">
        <v>34</v>
      </c>
    </row>
    <row r="105" spans="1:6" x14ac:dyDescent="0.25">
      <c r="A105" s="152" t="s">
        <v>33</v>
      </c>
      <c r="B105" s="152"/>
      <c r="C105" s="47"/>
      <c r="D105" s="47"/>
      <c r="E105" s="47"/>
      <c r="F105" s="47"/>
    </row>
    <row r="106" spans="1:6" x14ac:dyDescent="0.25">
      <c r="A106" s="152"/>
      <c r="B106" s="152"/>
      <c r="C106" s="140">
        <v>0</v>
      </c>
      <c r="D106" s="25" t="s">
        <v>6</v>
      </c>
      <c r="E106" s="45">
        <v>0.125</v>
      </c>
      <c r="F106" s="46">
        <f>SUM(D104+(C106*E106))</f>
        <v>1</v>
      </c>
    </row>
    <row r="107" spans="1:6" x14ac:dyDescent="0.25">
      <c r="A107" s="47"/>
      <c r="B107" s="47"/>
      <c r="C107" s="47"/>
      <c r="D107" s="47"/>
      <c r="E107" s="127" t="s">
        <v>35</v>
      </c>
      <c r="F107" s="47"/>
    </row>
    <row r="108" spans="1:6" x14ac:dyDescent="0.25">
      <c r="A108" s="67"/>
      <c r="B108" s="67"/>
      <c r="C108" s="67"/>
      <c r="D108" s="67"/>
      <c r="E108" s="67"/>
      <c r="F108" s="67"/>
    </row>
    <row r="109" spans="1:6" x14ac:dyDescent="0.25">
      <c r="A109" s="47"/>
      <c r="B109" s="47"/>
      <c r="C109" s="47"/>
      <c r="D109" s="47"/>
      <c r="E109" s="48" t="s">
        <v>36</v>
      </c>
      <c r="F109" s="199">
        <f>SUM(F101/F106)</f>
        <v>204</v>
      </c>
    </row>
    <row r="110" spans="1:6" x14ac:dyDescent="0.25">
      <c r="A110" s="67"/>
      <c r="B110" s="67"/>
      <c r="C110" s="67"/>
      <c r="D110" s="67"/>
      <c r="E110" s="67"/>
      <c r="F110" s="67"/>
    </row>
    <row r="111" spans="1:6" x14ac:dyDescent="0.25">
      <c r="A111" s="153" t="s">
        <v>37</v>
      </c>
      <c r="B111" s="153"/>
      <c r="C111" s="47"/>
      <c r="D111" s="47"/>
      <c r="E111" s="47"/>
      <c r="F111" s="47"/>
    </row>
    <row r="112" spans="1:6" x14ac:dyDescent="0.25">
      <c r="A112" s="67"/>
      <c r="B112" s="67"/>
      <c r="C112" s="67"/>
      <c r="D112" s="67"/>
      <c r="E112" s="67"/>
      <c r="F112" s="67"/>
    </row>
    <row r="113" spans="1:10" x14ac:dyDescent="0.25">
      <c r="A113" s="53" t="s">
        <v>38</v>
      </c>
      <c r="B113" s="54"/>
      <c r="C113" s="54"/>
      <c r="D113" s="54"/>
      <c r="E113" s="54"/>
      <c r="F113" s="54"/>
    </row>
    <row r="114" spans="1:10" x14ac:dyDescent="0.25">
      <c r="A114" s="67" t="s">
        <v>39</v>
      </c>
      <c r="B114" s="67"/>
      <c r="C114" s="67"/>
      <c r="D114" s="67"/>
      <c r="E114" s="67"/>
      <c r="F114" s="67"/>
    </row>
    <row r="115" spans="1:10" x14ac:dyDescent="0.25">
      <c r="A115" s="74"/>
      <c r="B115" s="74"/>
      <c r="C115" s="74" t="s">
        <v>82</v>
      </c>
      <c r="D115" s="47"/>
      <c r="E115" s="47"/>
      <c r="F115" s="47"/>
    </row>
    <row r="116" spans="1:10" x14ac:dyDescent="0.25">
      <c r="A116" s="146">
        <f>SUM(F84)</f>
        <v>0</v>
      </c>
      <c r="B116" s="147"/>
      <c r="C116" s="73" t="s">
        <v>41</v>
      </c>
      <c r="D116" s="146">
        <f>SUM(F87)</f>
        <v>0</v>
      </c>
      <c r="E116" s="147"/>
      <c r="F116" s="67"/>
    </row>
    <row r="117" spans="1:10" x14ac:dyDescent="0.25">
      <c r="A117" s="148" t="s">
        <v>40</v>
      </c>
      <c r="B117" s="148"/>
      <c r="C117" s="47"/>
      <c r="D117" s="148" t="s">
        <v>42</v>
      </c>
      <c r="E117" s="148"/>
      <c r="F117" s="47"/>
    </row>
    <row r="118" spans="1:10" x14ac:dyDescent="0.25">
      <c r="A118" s="148"/>
      <c r="B118" s="148"/>
      <c r="C118" s="67"/>
      <c r="D118" s="148"/>
      <c r="E118" s="148"/>
      <c r="F118" s="67"/>
    </row>
    <row r="119" spans="1:10" x14ac:dyDescent="0.25">
      <c r="A119" s="47"/>
      <c r="B119" s="47"/>
      <c r="C119" s="47"/>
      <c r="D119" s="47"/>
      <c r="E119" s="47"/>
      <c r="F119" s="47"/>
      <c r="I119" s="118"/>
      <c r="J119" s="118"/>
    </row>
    <row r="120" spans="1:10" x14ac:dyDescent="0.25">
      <c r="A120" s="75" t="s">
        <v>43</v>
      </c>
      <c r="B120" s="29"/>
      <c r="C120" s="29"/>
      <c r="D120" s="29"/>
      <c r="E120" s="29"/>
      <c r="F120" s="29"/>
      <c r="H120" s="6"/>
    </row>
    <row r="121" spans="1:10" x14ac:dyDescent="0.25">
      <c r="A121" s="47" t="s">
        <v>44</v>
      </c>
      <c r="B121" s="47"/>
      <c r="C121" s="47"/>
      <c r="D121" s="47"/>
      <c r="E121" s="47"/>
      <c r="F121" s="47"/>
      <c r="H121" s="22"/>
      <c r="I121" s="121"/>
      <c r="J121" s="22"/>
    </row>
    <row r="122" spans="1:10" x14ac:dyDescent="0.25">
      <c r="A122" s="67"/>
      <c r="B122" s="67"/>
      <c r="C122" s="67"/>
      <c r="D122" s="67"/>
      <c r="E122" s="67"/>
      <c r="F122" s="67"/>
      <c r="H122" s="22"/>
      <c r="I122" s="121"/>
      <c r="J122" s="121"/>
    </row>
    <row r="123" spans="1:10" x14ac:dyDescent="0.25">
      <c r="A123" s="149">
        <f>SUM(F109)</f>
        <v>204</v>
      </c>
      <c r="B123" s="150"/>
      <c r="C123" s="67"/>
    </row>
    <row r="128" spans="1:10" x14ac:dyDescent="0.25">
      <c r="A128" s="192" t="s">
        <v>94</v>
      </c>
      <c r="B128" s="192"/>
      <c r="C128" s="192"/>
      <c r="D128" s="192"/>
      <c r="E128" s="67"/>
      <c r="F128" s="67"/>
      <c r="G128" s="67"/>
      <c r="H128" s="67"/>
    </row>
    <row r="129" spans="1:7" x14ac:dyDescent="0.25">
      <c r="A129" t="s">
        <v>95</v>
      </c>
    </row>
    <row r="130" spans="1:7" x14ac:dyDescent="0.25">
      <c r="A130" s="191" t="s">
        <v>96</v>
      </c>
      <c r="B130" s="191"/>
      <c r="C130" s="191"/>
      <c r="D130" s="47"/>
    </row>
    <row r="131" spans="1:7" ht="15.75" thickBot="1" x14ac:dyDescent="0.3"/>
    <row r="132" spans="1:7" x14ac:dyDescent="0.25">
      <c r="A132" s="186" t="s">
        <v>91</v>
      </c>
      <c r="B132" s="187"/>
      <c r="C132" s="188"/>
      <c r="E132" s="186" t="s">
        <v>92</v>
      </c>
      <c r="F132" s="187"/>
      <c r="G132" s="188"/>
    </row>
    <row r="133" spans="1:7" x14ac:dyDescent="0.25">
      <c r="A133" s="183" t="s">
        <v>75</v>
      </c>
      <c r="B133" s="119">
        <v>140682.75</v>
      </c>
      <c r="C133" s="122"/>
      <c r="E133" s="183" t="s">
        <v>75</v>
      </c>
      <c r="F133" s="119">
        <v>143496.5</v>
      </c>
      <c r="G133" s="122"/>
    </row>
    <row r="134" spans="1:7" x14ac:dyDescent="0.25">
      <c r="A134" s="184" t="s">
        <v>76</v>
      </c>
      <c r="B134" s="120">
        <v>106138.5</v>
      </c>
      <c r="C134" s="123">
        <v>140682.74</v>
      </c>
      <c r="E134" s="184" t="s">
        <v>76</v>
      </c>
      <c r="F134" s="120">
        <v>108261.25</v>
      </c>
      <c r="G134" s="123">
        <v>143496.49</v>
      </c>
    </row>
    <row r="135" spans="1:7" x14ac:dyDescent="0.25">
      <c r="A135" s="183" t="s">
        <v>77</v>
      </c>
      <c r="B135" s="119">
        <v>82891.25</v>
      </c>
      <c r="C135" s="182">
        <v>104569.88</v>
      </c>
      <c r="E135" s="183" t="s">
        <v>77</v>
      </c>
      <c r="F135" s="119">
        <v>84549</v>
      </c>
      <c r="G135" s="182">
        <v>108261.24</v>
      </c>
    </row>
    <row r="136" spans="1:7" x14ac:dyDescent="0.25">
      <c r="A136" s="184" t="s">
        <v>78</v>
      </c>
      <c r="B136" s="120">
        <v>59539.75</v>
      </c>
      <c r="C136" s="123">
        <v>82891.240000000005</v>
      </c>
      <c r="E136" s="184" t="s">
        <v>78</v>
      </c>
      <c r="F136" s="120">
        <v>60730.5</v>
      </c>
      <c r="G136" s="123">
        <v>84548.99</v>
      </c>
    </row>
    <row r="137" spans="1:7" x14ac:dyDescent="0.25">
      <c r="A137" s="183" t="s">
        <v>79</v>
      </c>
      <c r="B137" s="119">
        <v>35790.25</v>
      </c>
      <c r="C137" s="124">
        <v>59539.74</v>
      </c>
      <c r="E137" s="183" t="s">
        <v>79</v>
      </c>
      <c r="F137" s="119">
        <v>36506</v>
      </c>
      <c r="G137" s="124">
        <v>60730.49</v>
      </c>
    </row>
    <row r="138" spans="1:7" x14ac:dyDescent="0.25">
      <c r="A138" s="184" t="s">
        <v>80</v>
      </c>
      <c r="B138" s="120">
        <v>18063.75</v>
      </c>
      <c r="C138" s="123">
        <v>35790.239999999998</v>
      </c>
      <c r="E138" s="184" t="s">
        <v>80</v>
      </c>
      <c r="F138" s="120">
        <v>18425</v>
      </c>
      <c r="G138" s="123">
        <v>36505.99</v>
      </c>
    </row>
    <row r="139" spans="1:7" ht="15.75" thickBot="1" x14ac:dyDescent="0.3">
      <c r="A139" s="185" t="s">
        <v>81</v>
      </c>
      <c r="B139" s="125">
        <v>0</v>
      </c>
      <c r="C139" s="126">
        <v>18063.740000000002</v>
      </c>
      <c r="E139" s="185" t="s">
        <v>81</v>
      </c>
      <c r="F139" s="125">
        <v>0</v>
      </c>
      <c r="G139" s="126">
        <v>18424.990000000002</v>
      </c>
    </row>
    <row r="141" spans="1:7" ht="15.75" thickBot="1" x14ac:dyDescent="0.3"/>
    <row r="142" spans="1:7" x14ac:dyDescent="0.25">
      <c r="A142" s="186" t="s">
        <v>97</v>
      </c>
      <c r="B142" s="187"/>
      <c r="C142" s="188"/>
    </row>
    <row r="143" spans="1:7" ht="15.75" thickBot="1" x14ac:dyDescent="0.3">
      <c r="A143" s="183" t="s">
        <v>75</v>
      </c>
      <c r="B143" s="119">
        <v>146366.5</v>
      </c>
      <c r="C143" s="122"/>
    </row>
    <row r="144" spans="1:7" x14ac:dyDescent="0.25">
      <c r="A144" s="184" t="s">
        <v>76</v>
      </c>
      <c r="B144" s="120">
        <v>110426.5</v>
      </c>
      <c r="C144" s="123">
        <v>146366.49</v>
      </c>
      <c r="E144" s="193" t="s">
        <v>86</v>
      </c>
      <c r="F144" s="194"/>
    </row>
    <row r="145" spans="1:6" x14ac:dyDescent="0.25">
      <c r="A145" s="183" t="s">
        <v>77</v>
      </c>
      <c r="B145" s="119">
        <v>86240</v>
      </c>
      <c r="C145" s="182">
        <v>110426.49</v>
      </c>
      <c r="E145" s="195" t="s">
        <v>87</v>
      </c>
      <c r="F145" s="196"/>
    </row>
    <row r="146" spans="1:6" ht="15.75" thickBot="1" x14ac:dyDescent="0.3">
      <c r="A146" s="184" t="s">
        <v>78</v>
      </c>
      <c r="B146" s="120">
        <v>61945</v>
      </c>
      <c r="C146" s="123">
        <v>86239.99</v>
      </c>
      <c r="E146" s="197" t="s">
        <v>90</v>
      </c>
      <c r="F146" s="198"/>
    </row>
    <row r="147" spans="1:6" x14ac:dyDescent="0.25">
      <c r="A147" s="183" t="s">
        <v>79</v>
      </c>
      <c r="B147" s="119">
        <v>37236</v>
      </c>
      <c r="C147" s="124">
        <v>61944.99</v>
      </c>
    </row>
    <row r="148" spans="1:6" x14ac:dyDescent="0.25">
      <c r="A148" s="184" t="s">
        <v>80</v>
      </c>
      <c r="B148" s="120">
        <v>18793.5</v>
      </c>
      <c r="C148" s="123">
        <v>37235.99</v>
      </c>
    </row>
    <row r="149" spans="1:6" ht="15.75" thickBot="1" x14ac:dyDescent="0.3">
      <c r="A149" s="185" t="s">
        <v>81</v>
      </c>
      <c r="B149" s="125">
        <v>0</v>
      </c>
      <c r="C149" s="126">
        <v>18793.490000000002</v>
      </c>
    </row>
    <row r="159" spans="1:6" x14ac:dyDescent="0.25">
      <c r="A159" t="s">
        <v>86</v>
      </c>
    </row>
    <row r="160" spans="1:6" x14ac:dyDescent="0.25">
      <c r="A160" s="145" t="s">
        <v>87</v>
      </c>
    </row>
    <row r="161" spans="1:1" x14ac:dyDescent="0.25">
      <c r="A161" t="s">
        <v>90</v>
      </c>
    </row>
  </sheetData>
  <mergeCells count="47">
    <mergeCell ref="A142:C142"/>
    <mergeCell ref="A43:B46"/>
    <mergeCell ref="A132:C132"/>
    <mergeCell ref="E132:G132"/>
    <mergeCell ref="A130:C130"/>
    <mergeCell ref="A128:D128"/>
    <mergeCell ref="A21:D21"/>
    <mergeCell ref="A24:G24"/>
    <mergeCell ref="E21:G23"/>
    <mergeCell ref="A22:D22"/>
    <mergeCell ref="A23:D23"/>
    <mergeCell ref="A17:B17"/>
    <mergeCell ref="B3:G3"/>
    <mergeCell ref="B5:D5"/>
    <mergeCell ref="F5:G5"/>
    <mergeCell ref="B9:E9"/>
    <mergeCell ref="B11:C11"/>
    <mergeCell ref="G17:H19"/>
    <mergeCell ref="B7:D7"/>
    <mergeCell ref="F11:G11"/>
    <mergeCell ref="A13:E13"/>
    <mergeCell ref="A15:E15"/>
    <mergeCell ref="G13:H13"/>
    <mergeCell ref="G15:H15"/>
    <mergeCell ref="D17:E17"/>
    <mergeCell ref="C18:E18"/>
    <mergeCell ref="C19:E19"/>
    <mergeCell ref="A25:G27"/>
    <mergeCell ref="A82:A85"/>
    <mergeCell ref="A87:A88"/>
    <mergeCell ref="B98:C98"/>
    <mergeCell ref="A48:A49"/>
    <mergeCell ref="A52:A53"/>
    <mergeCell ref="A67:A68"/>
    <mergeCell ref="A71:A72"/>
    <mergeCell ref="C46:D46"/>
    <mergeCell ref="A61:B65"/>
    <mergeCell ref="C64:D65"/>
    <mergeCell ref="A28:G28"/>
    <mergeCell ref="D116:E116"/>
    <mergeCell ref="D117:E118"/>
    <mergeCell ref="A123:B123"/>
    <mergeCell ref="B99:C99"/>
    <mergeCell ref="A105:B106"/>
    <mergeCell ref="A111:B111"/>
    <mergeCell ref="A117:B118"/>
    <mergeCell ref="A116:B116"/>
  </mergeCells>
  <hyperlinks>
    <hyperlink ref="A160" r:id="rId1"/>
    <hyperlink ref="E145" r:id="rId2"/>
  </hyperlinks>
  <pageMargins left="0.7" right="0.7" top="0.75" bottom="0.75" header="0.3" footer="0.3"/>
  <pageSetup orientation="landscape" r:id="rId3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Jack Paterson</dc:creator>
  <cp:lastModifiedBy>John</cp:lastModifiedBy>
  <dcterms:created xsi:type="dcterms:W3CDTF">2014-12-18T21:19:49Z</dcterms:created>
  <dcterms:modified xsi:type="dcterms:W3CDTF">2015-12-26T23:53:27Z</dcterms:modified>
</cp:coreProperties>
</file>